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8" yWindow="300" windowWidth="21768" windowHeight="8772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7" i="1" l="1"/>
  <c r="K17" i="1" s="1"/>
  <c r="L17" i="1" s="1"/>
  <c r="L18" i="1" s="1"/>
  <c r="B10" i="1"/>
  <c r="B5" i="1"/>
  <c r="H5" i="1" s="1"/>
  <c r="K6" i="1" l="1"/>
  <c r="K5" i="1"/>
</calcChain>
</file>

<file path=xl/comments1.xml><?xml version="1.0" encoding="utf-8"?>
<comments xmlns="http://schemas.openxmlformats.org/spreadsheetml/2006/main">
  <authors>
    <author>sun</author>
  </authors>
  <commentList>
    <comment ref="D17" authorId="0">
      <text>
        <r>
          <rPr>
            <b/>
            <sz val="12"/>
            <color indexed="81"/>
            <rFont val="굴림"/>
            <family val="3"/>
            <charset val="129"/>
          </rPr>
          <t xml:space="preserve">주휴시간: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굴림"/>
            <family val="3"/>
            <charset val="129"/>
          </rPr>
          <t xml:space="preserve">   </t>
        </r>
        <r>
          <rPr>
            <b/>
            <sz val="10"/>
            <color indexed="81"/>
            <rFont val="굴림"/>
            <family val="3"/>
            <charset val="129"/>
          </rPr>
          <t>주소정근로시간 X 4주 ÷ 20일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<sst xmlns="http://schemas.openxmlformats.org/spreadsheetml/2006/main" count="26" uniqueCount="22">
  <si>
    <t>근무시간에 따른 환산 금액(월급)</t>
    <phoneticPr fontId="4" type="noConversion"/>
  </si>
  <si>
    <t xml:space="preserve">주
근무시간 </t>
  </si>
  <si>
    <t>주휴시간
(日평균근로시간)</t>
    <phoneticPr fontId="4" type="noConversion"/>
  </si>
  <si>
    <t>52주</t>
  </si>
  <si>
    <t>12개월</t>
  </si>
  <si>
    <t>월
근로시간</t>
  </si>
  <si>
    <t>월 최저임금</t>
    <phoneticPr fontId="4" type="noConversion"/>
  </si>
  <si>
    <t>수습근로자</t>
    <phoneticPr fontId="4" type="noConversion"/>
  </si>
  <si>
    <t>구       분</t>
  </si>
  <si>
    <t>금 액(원)</t>
  </si>
  <si>
    <t>비               고</t>
  </si>
  <si>
    <t>근 로 자</t>
    <phoneticPr fontId="4" type="noConversion"/>
  </si>
  <si>
    <t>상용근로자, 임시직·일용직·시간제 근로자, 외국인 근로자 등 
근로기준법상근로자를 말함</t>
    <phoneticPr fontId="4" type="noConversion"/>
  </si>
  <si>
    <t>수습근로자</t>
  </si>
  <si>
    <t>수습사용 중에 있는 자로서 수습사용한 날부터 3월 이내인 자</t>
  </si>
  <si>
    <t>월급을 시급으로 환산</t>
    <phoneticPr fontId="4" type="noConversion"/>
  </si>
  <si>
    <t>월 임금액</t>
    <phoneticPr fontId="4" type="noConversion"/>
  </si>
  <si>
    <t>주휴시간
(日평균근로시간)</t>
    <phoneticPr fontId="4" type="noConversion"/>
  </si>
  <si>
    <t>시간급</t>
    <phoneticPr fontId="4" type="noConversion"/>
  </si>
  <si>
    <t xml:space="preserve">2019년 최저임금계산 </t>
    <phoneticPr fontId="4" type="noConversion"/>
  </si>
  <si>
    <t xml:space="preserve">  사용방법 : 주 근무시간(A5), 월 임금액(A17),주 근무시간(B17, C17)만 입력하세요.</t>
    <phoneticPr fontId="4" type="noConversion"/>
  </si>
  <si>
    <t>산정예시: [(40시간 + 8시간) × 52주 + 8시간]/12월 = 208.6시간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</si>
</sst>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0.0_ "/>
    <numFmt numFmtId="177" formatCode="_-* #,##0_-;\-* #,##0_-;_-* &quot;-&quot;??_-;_-@_-"/>
  </numFmts>
  <fonts count="2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 val="double"/>
      <sz val="36"/>
      <color theme="1"/>
      <name val="한컴 윤고딕 240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u val="double"/>
      <sz val="22"/>
      <color rgb="FF00B0F0"/>
      <name val="한컴 윤고딕 240"/>
      <family val="1"/>
      <charset val="129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b/>
      <sz val="20"/>
      <color indexed="12"/>
      <name val="돋움"/>
      <family val="3"/>
      <charset val="129"/>
    </font>
    <font>
      <sz val="12"/>
      <name val="돋움"/>
      <family val="3"/>
      <charset val="129"/>
    </font>
    <font>
      <sz val="12"/>
      <color indexed="8"/>
      <name val="돋움"/>
      <family val="3"/>
      <charset val="129"/>
    </font>
    <font>
      <b/>
      <sz val="12"/>
      <color indexed="8"/>
      <name val="돋움"/>
      <family val="3"/>
      <charset val="129"/>
    </font>
    <font>
      <b/>
      <sz val="16"/>
      <color indexed="10"/>
      <name val="한컴 소망 B"/>
      <family val="1"/>
      <charset val="129"/>
    </font>
    <font>
      <sz val="12"/>
      <color indexed="8"/>
      <name val="한컴 윤고딕 230"/>
      <family val="1"/>
      <charset val="129"/>
    </font>
    <font>
      <b/>
      <sz val="13"/>
      <color indexed="14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0"/>
      <color indexed="8"/>
      <name val="돋움"/>
      <family val="3"/>
      <charset val="129"/>
    </font>
    <font>
      <sz val="10"/>
      <name val="돋움"/>
      <family val="3"/>
      <charset val="129"/>
    </font>
    <font>
      <sz val="9"/>
      <color indexed="8"/>
      <name val="돋움"/>
      <family val="3"/>
      <charset val="129"/>
    </font>
    <font>
      <b/>
      <sz val="14"/>
      <color rgb="FF0000FF"/>
      <name val="돋움"/>
      <family val="3"/>
      <charset val="129"/>
    </font>
    <font>
      <b/>
      <sz val="16"/>
      <color rgb="FFFF0000"/>
      <name val="한컴 소망 B"/>
      <family val="1"/>
      <charset val="129"/>
    </font>
    <font>
      <b/>
      <sz val="12"/>
      <color indexed="8"/>
      <name val="한컴 윤고딕 230"/>
      <family val="1"/>
      <charset val="129"/>
    </font>
    <font>
      <sz val="16"/>
      <color rgb="FFFF0000"/>
      <name val="HY동녘B"/>
      <family val="1"/>
      <charset val="129"/>
    </font>
    <font>
      <b/>
      <sz val="12"/>
      <color indexed="81"/>
      <name val="굴림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0"/>
      <color indexed="81"/>
      <name val="굴림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2" borderId="7" xfId="0" applyNumberFormat="1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0" fillId="2" borderId="10" xfId="0" applyFont="1" applyFill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 vertical="center"/>
    </xf>
    <xf numFmtId="0" fontId="0" fillId="2" borderId="10" xfId="0" applyFont="1" applyFill="1" applyBorder="1" applyAlignment="1" applyProtection="1">
      <alignment horizontal="center" vertical="center" wrapText="1"/>
    </xf>
    <xf numFmtId="0" fontId="0" fillId="2" borderId="5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8" fillId="3" borderId="12" xfId="0" applyNumberFormat="1" applyFont="1" applyFill="1" applyBorder="1" applyAlignment="1" applyProtection="1">
      <alignment horizontal="center" vertical="center"/>
      <protection locked="0"/>
    </xf>
    <xf numFmtId="176" fontId="9" fillId="0" borderId="13" xfId="0" applyNumberFormat="1" applyFont="1" applyFill="1" applyBorder="1" applyAlignment="1" applyProtection="1">
      <alignment horizontal="center" vertical="center"/>
    </xf>
    <xf numFmtId="176" fontId="9" fillId="0" borderId="14" xfId="0" applyNumberFormat="1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0" fontId="11" fillId="0" borderId="15" xfId="0" applyNumberFormat="1" applyFont="1" applyFill="1" applyBorder="1" applyAlignment="1" applyProtection="1">
      <alignment horizontal="center" vertical="center"/>
    </xf>
    <xf numFmtId="0" fontId="11" fillId="0" borderId="17" xfId="0" applyNumberFormat="1" applyFont="1" applyFill="1" applyBorder="1" applyAlignment="1" applyProtection="1">
      <alignment horizontal="center" vertical="center"/>
    </xf>
    <xf numFmtId="0" fontId="11" fillId="0" borderId="16" xfId="0" applyNumberFormat="1" applyFont="1" applyFill="1" applyBorder="1" applyAlignment="1" applyProtection="1">
      <alignment horizontal="center" vertical="center"/>
    </xf>
    <xf numFmtId="42" fontId="12" fillId="4" borderId="18" xfId="0" applyNumberFormat="1" applyFont="1" applyFill="1" applyBorder="1" applyAlignment="1" applyProtection="1">
      <alignment horizontal="center" vertical="center"/>
    </xf>
    <xf numFmtId="42" fontId="12" fillId="4" borderId="19" xfId="0" applyNumberFormat="1" applyFont="1" applyFill="1" applyBorder="1" applyAlignment="1" applyProtection="1">
      <alignment horizontal="center" vertical="center"/>
    </xf>
    <xf numFmtId="0" fontId="13" fillId="2" borderId="20" xfId="0" applyNumberFormat="1" applyFont="1" applyFill="1" applyBorder="1" applyAlignment="1" applyProtection="1">
      <alignment vertical="center"/>
    </xf>
    <xf numFmtId="0" fontId="13" fillId="2" borderId="21" xfId="0" applyNumberFormat="1" applyFont="1" applyFill="1" applyBorder="1" applyAlignment="1" applyProtection="1">
      <alignment vertical="center"/>
    </xf>
    <xf numFmtId="0" fontId="13" fillId="2" borderId="22" xfId="0" applyNumberFormat="1" applyFont="1" applyFill="1" applyBorder="1" applyAlignment="1" applyProtection="1">
      <alignment horizontal="center" vertical="center"/>
    </xf>
    <xf numFmtId="42" fontId="14" fillId="0" borderId="22" xfId="1" applyNumberFormat="1" applyFont="1" applyFill="1" applyBorder="1" applyAlignment="1" applyProtection="1">
      <alignment horizontal="center" vertical="center"/>
    </xf>
    <xf numFmtId="42" fontId="14" fillId="0" borderId="23" xfId="1" applyNumberFormat="1" applyFont="1" applyFill="1" applyBorder="1" applyAlignment="1" applyProtection="1">
      <alignment horizontal="center" vertical="center"/>
    </xf>
    <xf numFmtId="42" fontId="14" fillId="0" borderId="24" xfId="1" applyNumberFormat="1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15" fillId="0" borderId="25" xfId="0" applyNumberFormat="1" applyFont="1" applyBorder="1" applyAlignment="1" applyProtection="1">
      <alignment horizontal="center" vertical="center" wrapText="1"/>
    </xf>
    <xf numFmtId="0" fontId="15" fillId="0" borderId="26" xfId="0" applyNumberFormat="1" applyFont="1" applyBorder="1" applyAlignment="1" applyProtection="1">
      <alignment horizontal="center" vertical="center" wrapText="1"/>
    </xf>
    <xf numFmtId="0" fontId="15" fillId="0" borderId="27" xfId="0" applyNumberFormat="1" applyFont="1" applyBorder="1" applyAlignment="1" applyProtection="1">
      <alignment horizontal="center" vertical="center" wrapText="1"/>
    </xf>
    <xf numFmtId="0" fontId="15" fillId="0" borderId="28" xfId="0" applyNumberFormat="1" applyFont="1" applyFill="1" applyBorder="1" applyAlignment="1" applyProtection="1">
      <alignment horizontal="center" vertical="center" wrapText="1"/>
    </xf>
    <xf numFmtId="0" fontId="15" fillId="0" borderId="26" xfId="0" applyNumberFormat="1" applyFont="1" applyFill="1" applyBorder="1" applyAlignment="1" applyProtection="1">
      <alignment horizontal="center" vertical="center" wrapText="1"/>
    </xf>
    <xf numFmtId="0" fontId="15" fillId="0" borderId="29" xfId="0" applyNumberFormat="1" applyFont="1" applyFill="1" applyBorder="1" applyAlignment="1" applyProtection="1">
      <alignment horizontal="center" vertical="center" wrapText="1"/>
    </xf>
    <xf numFmtId="0" fontId="16" fillId="0" borderId="30" xfId="0" applyNumberFormat="1" applyFont="1" applyFill="1" applyBorder="1" applyAlignment="1" applyProtection="1">
      <alignment horizontal="center" vertical="center" shrinkToFit="1"/>
    </xf>
    <xf numFmtId="3" fontId="17" fillId="0" borderId="10" xfId="0" applyNumberFormat="1" applyFont="1" applyBorder="1" applyAlignment="1" applyProtection="1">
      <alignment horizontal="center" vertical="center" wrapText="1"/>
    </xf>
    <xf numFmtId="0" fontId="17" fillId="0" borderId="11" xfId="0" applyNumberFormat="1" applyFont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8" fillId="0" borderId="32" xfId="0" applyNumberFormat="1" applyFont="1" applyFill="1" applyBorder="1" applyAlignment="1" applyProtection="1">
      <alignment horizontal="center" vertical="center" wrapText="1"/>
    </xf>
    <xf numFmtId="3" fontId="17" fillId="0" borderId="10" xfId="0" applyNumberFormat="1" applyFont="1" applyFill="1" applyBorder="1" applyAlignment="1" applyProtection="1">
      <alignment horizontal="center" vertical="center" wrapText="1"/>
    </xf>
    <xf numFmtId="0" fontId="17" fillId="0" borderId="11" xfId="0" applyNumberFormat="1" applyFont="1" applyFill="1" applyBorder="1" applyAlignment="1" applyProtection="1">
      <alignment horizontal="center" vertical="center" wrapText="1"/>
    </xf>
    <xf numFmtId="0" fontId="15" fillId="0" borderId="33" xfId="0" applyNumberFormat="1" applyFont="1" applyFill="1" applyBorder="1" applyAlignment="1" applyProtection="1">
      <alignment horizontal="center" vertical="center" wrapText="1"/>
    </xf>
    <xf numFmtId="0" fontId="15" fillId="0" borderId="34" xfId="0" applyNumberFormat="1" applyFont="1" applyFill="1" applyBorder="1" applyAlignment="1" applyProtection="1">
      <alignment horizontal="center" vertical="center" wrapText="1"/>
    </xf>
    <xf numFmtId="0" fontId="15" fillId="0" borderId="15" xfId="0" applyNumberFormat="1" applyFont="1" applyFill="1" applyBorder="1" applyAlignment="1" applyProtection="1">
      <alignment horizontal="center" vertical="center" wrapText="1"/>
    </xf>
    <xf numFmtId="0" fontId="15" fillId="0" borderId="35" xfId="0" applyNumberFormat="1" applyFont="1" applyFill="1" applyBorder="1" applyAlignment="1" applyProtection="1">
      <alignment horizontal="center" vertical="center" wrapText="1"/>
    </xf>
    <xf numFmtId="177" fontId="0" fillId="0" borderId="0" xfId="0" applyNumberFormat="1" applyProtection="1">
      <alignment vertical="center"/>
    </xf>
    <xf numFmtId="0" fontId="0" fillId="0" borderId="7" xfId="0" applyBorder="1" applyAlignment="1" applyProtection="1">
      <alignment horizontal="center" vertical="center"/>
    </xf>
    <xf numFmtId="0" fontId="0" fillId="2" borderId="8" xfId="0" applyNumberFormat="1" applyFont="1" applyFill="1" applyBorder="1" applyAlignment="1" applyProtection="1">
      <alignment horizontal="center" vertical="center" wrapText="1"/>
    </xf>
    <xf numFmtId="0" fontId="0" fillId="2" borderId="9" xfId="0" applyNumberFormat="1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36" xfId="0" applyFill="1" applyBorder="1" applyAlignment="1" applyProtection="1">
      <alignment horizontal="center" vertical="center" wrapText="1"/>
    </xf>
    <xf numFmtId="0" fontId="0" fillId="2" borderId="37" xfId="0" applyFont="1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41" fontId="19" fillId="5" borderId="33" xfId="1" applyFont="1" applyFill="1" applyBorder="1" applyAlignment="1" applyProtection="1">
      <alignment horizontal="center" vertical="center" shrinkToFit="1"/>
      <protection locked="0"/>
    </xf>
    <xf numFmtId="0" fontId="8" fillId="5" borderId="15" xfId="0" applyNumberFormat="1" applyFont="1" applyFill="1" applyBorder="1" applyAlignment="1" applyProtection="1">
      <alignment horizontal="center" vertical="center"/>
      <protection locked="0"/>
    </xf>
    <xf numFmtId="0" fontId="8" fillId="5" borderId="16" xfId="0" applyNumberFormat="1" applyFont="1" applyFill="1" applyBorder="1" applyAlignment="1" applyProtection="1">
      <alignment horizontal="center" vertical="center"/>
      <protection locked="0"/>
    </xf>
    <xf numFmtId="176" fontId="9" fillId="0" borderId="15" xfId="0" applyNumberFormat="1" applyFont="1" applyFill="1" applyBorder="1" applyAlignment="1" applyProtection="1">
      <alignment horizontal="center" vertical="center"/>
    </xf>
    <xf numFmtId="176" fontId="9" fillId="0" borderId="17" xfId="0" applyNumberFormat="1" applyFont="1" applyFill="1" applyBorder="1" applyAlignment="1" applyProtection="1">
      <alignment horizontal="center" vertical="center"/>
    </xf>
    <xf numFmtId="176" fontId="9" fillId="0" borderId="16" xfId="0" applyNumberFormat="1" applyFont="1" applyFill="1" applyBorder="1" applyAlignment="1" applyProtection="1">
      <alignment horizontal="center" vertical="center"/>
    </xf>
    <xf numFmtId="0" fontId="11" fillId="0" borderId="34" xfId="0" applyNumberFormat="1" applyFont="1" applyFill="1" applyBorder="1" applyAlignment="1" applyProtection="1">
      <alignment horizontal="center" vertical="center"/>
    </xf>
    <xf numFmtId="42" fontId="20" fillId="4" borderId="15" xfId="0" applyNumberFormat="1" applyFont="1" applyFill="1" applyBorder="1" applyAlignment="1" applyProtection="1">
      <alignment horizontal="center" vertical="center"/>
    </xf>
    <xf numFmtId="42" fontId="20" fillId="4" borderId="38" xfId="0" applyNumberFormat="1" applyFont="1" applyFill="1" applyBorder="1" applyAlignment="1" applyProtection="1">
      <alignment horizontal="center" vertical="center"/>
    </xf>
    <xf numFmtId="0" fontId="22" fillId="2" borderId="21" xfId="0" applyNumberFormat="1" applyFont="1" applyFill="1" applyBorder="1" applyAlignment="1" applyProtection="1">
      <alignment horizontal="center" vertical="center"/>
    </xf>
    <xf numFmtId="0" fontId="22" fillId="2" borderId="39" xfId="0" applyNumberFormat="1" applyFont="1" applyFill="1" applyBorder="1" applyAlignment="1" applyProtection="1">
      <alignment horizontal="center" vertical="center"/>
    </xf>
    <xf numFmtId="0" fontId="21" fillId="6" borderId="20" xfId="0" applyNumberFormat="1" applyFont="1" applyFill="1" applyBorder="1" applyAlignment="1" applyProtection="1">
      <alignment horizontal="left" vertical="center"/>
    </xf>
    <xf numFmtId="0" fontId="13" fillId="6" borderId="21" xfId="0" applyNumberFormat="1" applyFont="1" applyFill="1" applyBorder="1" applyAlignment="1" applyProtection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8"/>
  <sheetViews>
    <sheetView tabSelected="1" zoomScale="90" zoomScaleNormal="90" workbookViewId="0">
      <selection activeCell="J6" sqref="J6"/>
    </sheetView>
  </sheetViews>
  <sheetFormatPr defaultRowHeight="17.399999999999999"/>
  <cols>
    <col min="1" max="1" width="11.3984375" customWidth="1"/>
    <col min="8" max="8" width="6.69921875" customWidth="1"/>
    <col min="9" max="9" width="5.19921875" customWidth="1"/>
    <col min="10" max="10" width="12.09765625" customWidth="1"/>
  </cols>
  <sheetData>
    <row r="1" spans="1:13" ht="46.8" thickBot="1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8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ht="34.799999999999997">
      <c r="A4" s="8" t="s">
        <v>1</v>
      </c>
      <c r="B4" s="9" t="s">
        <v>2</v>
      </c>
      <c r="C4" s="10"/>
      <c r="D4" s="11" t="s">
        <v>3</v>
      </c>
      <c r="E4" s="12"/>
      <c r="F4" s="11" t="s">
        <v>4</v>
      </c>
      <c r="G4" s="12"/>
      <c r="H4" s="13" t="s">
        <v>5</v>
      </c>
      <c r="I4" s="14"/>
      <c r="J4" s="15"/>
      <c r="K4" s="16" t="s">
        <v>6</v>
      </c>
      <c r="L4" s="17"/>
      <c r="M4" s="18"/>
    </row>
    <row r="5" spans="1:13" ht="28.2" thickBot="1">
      <c r="A5" s="19">
        <v>40</v>
      </c>
      <c r="B5" s="20" t="str">
        <f>IF(A5*4/20&gt;=8,"8",A5*4/20)</f>
        <v>8</v>
      </c>
      <c r="C5" s="21"/>
      <c r="D5" s="22">
        <v>52</v>
      </c>
      <c r="E5" s="23"/>
      <c r="F5" s="22">
        <v>12</v>
      </c>
      <c r="G5" s="23"/>
      <c r="H5" s="24">
        <f>ROUNDUP((((A5+B5)*D5+B5)/F5),0)</f>
        <v>209</v>
      </c>
      <c r="I5" s="25"/>
      <c r="J5" s="26"/>
      <c r="K5" s="27">
        <f>H5*B9</f>
        <v>1745150</v>
      </c>
      <c r="L5" s="27"/>
      <c r="M5" s="28"/>
    </row>
    <row r="6" spans="1:13" ht="18" thickBot="1">
      <c r="A6" s="29"/>
      <c r="B6" s="30"/>
      <c r="C6" s="30"/>
      <c r="D6" s="30"/>
      <c r="E6" s="30"/>
      <c r="F6" s="30"/>
      <c r="G6" s="30"/>
      <c r="H6" s="30"/>
      <c r="I6" s="30"/>
      <c r="J6" s="31" t="s">
        <v>7</v>
      </c>
      <c r="K6" s="32">
        <f>H5*B10</f>
        <v>1570635</v>
      </c>
      <c r="L6" s="33"/>
      <c r="M6" s="34"/>
    </row>
    <row r="7" spans="1:13" ht="18" thickBo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26.4" customHeight="1">
      <c r="A8" s="36" t="s">
        <v>8</v>
      </c>
      <c r="B8" s="37" t="s">
        <v>9</v>
      </c>
      <c r="C8" s="38"/>
      <c r="D8" s="39" t="s">
        <v>10</v>
      </c>
      <c r="E8" s="39"/>
      <c r="F8" s="39"/>
      <c r="G8" s="39"/>
      <c r="H8" s="39"/>
      <c r="I8" s="39"/>
      <c r="J8" s="39"/>
      <c r="K8" s="39"/>
      <c r="L8" s="40"/>
      <c r="M8" s="41"/>
    </row>
    <row r="9" spans="1:13" ht="26.4" customHeight="1">
      <c r="A9" s="42" t="s">
        <v>11</v>
      </c>
      <c r="B9" s="43">
        <v>8350</v>
      </c>
      <c r="C9" s="44"/>
      <c r="D9" s="45" t="s">
        <v>12</v>
      </c>
      <c r="E9" s="45"/>
      <c r="F9" s="45"/>
      <c r="G9" s="45"/>
      <c r="H9" s="45"/>
      <c r="I9" s="45"/>
      <c r="J9" s="45"/>
      <c r="K9" s="45"/>
      <c r="L9" s="46"/>
      <c r="M9" s="47"/>
    </row>
    <row r="10" spans="1:13" ht="26.4" customHeight="1">
      <c r="A10" s="42" t="s">
        <v>13</v>
      </c>
      <c r="B10" s="48">
        <f>B9*90%</f>
        <v>7515</v>
      </c>
      <c r="C10" s="49"/>
      <c r="D10" s="45" t="s">
        <v>14</v>
      </c>
      <c r="E10" s="45"/>
      <c r="F10" s="45"/>
      <c r="G10" s="45"/>
      <c r="H10" s="45"/>
      <c r="I10" s="45"/>
      <c r="J10" s="45"/>
      <c r="K10" s="45"/>
      <c r="L10" s="46"/>
      <c r="M10" s="47"/>
    </row>
    <row r="11" spans="1:13" ht="12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</row>
    <row r="12" spans="1:13" ht="26.4" customHeight="1" thickBot="1">
      <c r="A12" s="50" t="s">
        <v>21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2"/>
      <c r="M12" s="53"/>
    </row>
    <row r="13" spans="1:13" ht="18" thickBo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54"/>
      <c r="L13" s="54"/>
      <c r="M13" s="35"/>
    </row>
    <row r="14" spans="1:13" ht="28.2">
      <c r="A14" s="2" t="s">
        <v>15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</row>
    <row r="15" spans="1:13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1:13" ht="34.799999999999997">
      <c r="A16" s="55" t="s">
        <v>16</v>
      </c>
      <c r="B16" s="56" t="s">
        <v>1</v>
      </c>
      <c r="C16" s="57"/>
      <c r="D16" s="58" t="s">
        <v>17</v>
      </c>
      <c r="E16" s="59"/>
      <c r="F16" s="10"/>
      <c r="G16" s="11" t="s">
        <v>3</v>
      </c>
      <c r="H16" s="12"/>
      <c r="I16" s="11" t="s">
        <v>4</v>
      </c>
      <c r="J16" s="12"/>
      <c r="K16" s="60" t="s">
        <v>5</v>
      </c>
      <c r="L16" s="61" t="s">
        <v>18</v>
      </c>
      <c r="M16" s="62"/>
    </row>
    <row r="17" spans="1:13" ht="28.2" thickBot="1">
      <c r="A17" s="63">
        <v>1745150</v>
      </c>
      <c r="B17" s="64">
        <v>40</v>
      </c>
      <c r="C17" s="65"/>
      <c r="D17" s="66" t="str">
        <f>IF(B17*4/20&gt;=8,"8",B17*4/20)</f>
        <v>8</v>
      </c>
      <c r="E17" s="67"/>
      <c r="F17" s="68"/>
      <c r="G17" s="22">
        <v>52</v>
      </c>
      <c r="H17" s="23"/>
      <c r="I17" s="22">
        <v>12</v>
      </c>
      <c r="J17" s="23"/>
      <c r="K17" s="69">
        <f>ROUNDUP((((B17+D17)*G17+D17)/I17),0)</f>
        <v>209</v>
      </c>
      <c r="L17" s="70">
        <f>A17/K17</f>
        <v>8350</v>
      </c>
      <c r="M17" s="71"/>
    </row>
    <row r="18" spans="1:13" ht="21" thickBot="1">
      <c r="A18" s="74" t="s">
        <v>20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2" t="str">
        <f>IF(L17&lt;B9,"최저임금미만","")</f>
        <v/>
      </c>
      <c r="M18" s="73"/>
    </row>
  </sheetData>
  <sheetProtection password="CA9C" sheet="1" objects="1" scenarios="1"/>
  <mergeCells count="36">
    <mergeCell ref="B17:C17"/>
    <mergeCell ref="D17:F17"/>
    <mergeCell ref="G17:H17"/>
    <mergeCell ref="I17:J17"/>
    <mergeCell ref="L17:M17"/>
    <mergeCell ref="A18:K18"/>
    <mergeCell ref="L18:M18"/>
    <mergeCell ref="A11:M11"/>
    <mergeCell ref="A12:M12"/>
    <mergeCell ref="A14:M14"/>
    <mergeCell ref="A15:M15"/>
    <mergeCell ref="B16:C16"/>
    <mergeCell ref="D16:F16"/>
    <mergeCell ref="G16:H16"/>
    <mergeCell ref="I16:J16"/>
    <mergeCell ref="L16:M16"/>
    <mergeCell ref="B8:C8"/>
    <mergeCell ref="D8:M8"/>
    <mergeCell ref="B9:C9"/>
    <mergeCell ref="D9:M9"/>
    <mergeCell ref="B10:C10"/>
    <mergeCell ref="D10:M10"/>
    <mergeCell ref="B5:C5"/>
    <mergeCell ref="D5:E5"/>
    <mergeCell ref="F5:G5"/>
    <mergeCell ref="H5:J5"/>
    <mergeCell ref="K5:M5"/>
    <mergeCell ref="K6:M6"/>
    <mergeCell ref="A1:M1"/>
    <mergeCell ref="A2:M2"/>
    <mergeCell ref="A3:M3"/>
    <mergeCell ref="B4:C4"/>
    <mergeCell ref="D4:E4"/>
    <mergeCell ref="F4:G4"/>
    <mergeCell ref="H4:J4"/>
    <mergeCell ref="K4:M4"/>
  </mergeCells>
  <phoneticPr fontId="3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pns</dc:creator>
  <cp:lastModifiedBy>pns</cp:lastModifiedBy>
  <dcterms:created xsi:type="dcterms:W3CDTF">2018-12-10T04:27:34Z</dcterms:created>
  <dcterms:modified xsi:type="dcterms:W3CDTF">2018-12-10T04:36:02Z</dcterms:modified>
</cp:coreProperties>
</file>